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DUARDO\SERVICIO SOCIAL\EJERCICIO 2019\INFORMES TRIMESTRALES\"/>
    </mc:Choice>
  </mc:AlternateContent>
  <bookViews>
    <workbookView xWindow="0" yWindow="0" windowWidth="28800" windowHeight="12000"/>
  </bookViews>
  <sheets>
    <sheet name="2do trim" sheetId="1" r:id="rId1"/>
  </sheets>
  <definedNames>
    <definedName name="_xlnm.Print_Area" localSheetId="0">'2do trim'!$A$4:$I$36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C7" i="1"/>
  <c r="I7" i="1"/>
  <c r="G8" i="1"/>
  <c r="I8" i="1" s="1"/>
  <c r="E9" i="1"/>
  <c r="I9" i="1"/>
  <c r="C10" i="1"/>
  <c r="I10" i="1" s="1"/>
  <c r="C11" i="1"/>
  <c r="I11" i="1"/>
  <c r="I12" i="1"/>
  <c r="G13" i="1"/>
  <c r="I13" i="1"/>
  <c r="F14" i="1"/>
  <c r="F35" i="1" s="1"/>
  <c r="Q46" i="1" s="1"/>
  <c r="I14" i="1"/>
  <c r="I15" i="1"/>
  <c r="I16" i="1"/>
  <c r="C17" i="1"/>
  <c r="I17" i="1"/>
  <c r="I18" i="1"/>
  <c r="I19" i="1"/>
  <c r="I20" i="1"/>
  <c r="I21" i="1"/>
  <c r="E22" i="1"/>
  <c r="I22" i="1"/>
  <c r="E23" i="1"/>
  <c r="E35" i="1" s="1"/>
  <c r="P46" i="1" s="1"/>
  <c r="I23" i="1"/>
  <c r="I24" i="1"/>
  <c r="C25" i="1"/>
  <c r="I25" i="1"/>
  <c r="D26" i="1"/>
  <c r="I26" i="1" s="1"/>
  <c r="I27" i="1"/>
  <c r="E28" i="1"/>
  <c r="I28" i="1"/>
  <c r="E29" i="1"/>
  <c r="I29" i="1"/>
  <c r="E30" i="1"/>
  <c r="I30" i="1"/>
  <c r="I31" i="1"/>
  <c r="I32" i="1"/>
  <c r="E33" i="1"/>
  <c r="I33" i="1"/>
  <c r="F34" i="1"/>
  <c r="I34" i="1"/>
  <c r="D35" i="1"/>
  <c r="O46" i="1" s="1"/>
  <c r="H35" i="1"/>
  <c r="S46" i="1" s="1"/>
  <c r="T46" i="1"/>
  <c r="U46" i="1"/>
  <c r="V46" i="1"/>
  <c r="W46" i="1"/>
  <c r="X46" i="1"/>
  <c r="Y46" i="1"/>
  <c r="I35" i="1" l="1"/>
  <c r="C35" i="1"/>
  <c r="N46" i="1" s="1"/>
  <c r="Z46" i="1" s="1"/>
  <c r="Z47" i="1" s="1"/>
  <c r="G35" i="1"/>
  <c r="R46" i="1" s="1"/>
</calcChain>
</file>

<file path=xl/sharedStrings.xml><?xml version="1.0" encoding="utf-8"?>
<sst xmlns="http://schemas.openxmlformats.org/spreadsheetml/2006/main" count="84" uniqueCount="59">
  <si>
    <t>GRAN TOTAL</t>
  </si>
  <si>
    <t>TOTAL</t>
  </si>
  <si>
    <t>MES
DIC</t>
  </si>
  <si>
    <t>MES
NOV</t>
  </si>
  <si>
    <t>MES
OCT</t>
  </si>
  <si>
    <t>MES
SEP</t>
  </si>
  <si>
    <t>MES
AGO</t>
  </si>
  <si>
    <t>MES
JUL</t>
  </si>
  <si>
    <t>MES
JUN</t>
  </si>
  <si>
    <t>MES
MAY</t>
  </si>
  <si>
    <t>MES
ABR</t>
  </si>
  <si>
    <t>MES
MAR</t>
  </si>
  <si>
    <t>MES
FEB</t>
  </si>
  <si>
    <t>MES
ENE</t>
  </si>
  <si>
    <t>302030 DEPARTAMENTO DE EVALUACION E INFORMACION</t>
  </si>
  <si>
    <t>ALCARAZ MENDOZA IAN RICARDO</t>
  </si>
  <si>
    <t>102010 OFNA.TITULAR ORGANO INTERNO DE CONTROL</t>
  </si>
  <si>
    <t>MEDINA BAUTISTA DIANA LAURA</t>
  </si>
  <si>
    <t>JIMENEZ SANCHEZ JOHANNA MONTSERRAT</t>
  </si>
  <si>
    <t>CALDERON OLIVARES ESTRELLA ABIGAIL</t>
  </si>
  <si>
    <t>405031 OFNA DEL JEFE DEL DEPTO DE MANTENIMIENTO</t>
  </si>
  <si>
    <t>GOMEZ ALEGRIA RICARDO</t>
  </si>
  <si>
    <t>DIAZ SPIRITO LUIS ENRIQUE</t>
  </si>
  <si>
    <t>AGUILAR MORALES CARLOS ALBERTO</t>
  </si>
  <si>
    <t>404050 DEPTO DE CONTABILIDAD</t>
  </si>
  <si>
    <t>BARBEYTO CHAVEZ JENNIFER</t>
  </si>
  <si>
    <t>RAMIREZ ALVAREZ CLAUDIA LORENA</t>
  </si>
  <si>
    <t>GARCIA PEREZ BRANDON</t>
  </si>
  <si>
    <t>AMEZCUA ESQUIVEL KEVIN YAEL</t>
  </si>
  <si>
    <t>404030 DEPARTAMENTO DE TESORERIA Y CAJA</t>
  </si>
  <si>
    <t>GARCIA DIAZ NADIA ISELA</t>
  </si>
  <si>
    <t>causo baja</t>
  </si>
  <si>
    <t>404020 DEPTO DE EJERC. Y CONTROL PRESUPUESTAL</t>
  </si>
  <si>
    <t>ARELLANO SERNA MARILYN YANETTE</t>
  </si>
  <si>
    <t>404040 DEPTO. DE FIDEICOMISOS Y FONDOS ALTERNOS</t>
  </si>
  <si>
    <t>DIAZ TORRES JORGE ABRAHAM</t>
  </si>
  <si>
    <t>RODRIGUEZ ORDOÑEZ LIZANDRA KARINA</t>
  </si>
  <si>
    <t>403010 OFNA. DEL SUBDIR. DE RECURSOS MATERIALES</t>
  </si>
  <si>
    <t>BOLAÑOS ZAMUDIO ESBEIDY ANAHI</t>
  </si>
  <si>
    <t>MARQUEZ LARA ARMANDO</t>
  </si>
  <si>
    <t>AGUILAR ROMERO JUAN CARLOS</t>
  </si>
  <si>
    <t>CHAVEZ VARGAS MARIO ALBERTO</t>
  </si>
  <si>
    <t>PEREZ ORTEGA XOCHITL</t>
  </si>
  <si>
    <t>AGUILERA LUGO LUIS FERNANDO</t>
  </si>
  <si>
    <t>401000 OFICINA DEL SECRETARIO ADMINISTRATIVO</t>
  </si>
  <si>
    <t>GUTIERREZ RODRIGUEZ DEVANY JOCELYN</t>
  </si>
  <si>
    <t>PALACIO LOPEZ JOSE ERNESTO</t>
  </si>
  <si>
    <t>402030 DEPARTAMENTO DE SERVICIOS AL PERSONAL</t>
  </si>
  <si>
    <t>VERA QUIROGA LAURA NATALIA</t>
  </si>
  <si>
    <t>SEGURA RIOS SUSANA</t>
  </si>
  <si>
    <t>CONTRERAS AGUILAR ANA CRISTINA</t>
  </si>
  <si>
    <t>402020 DEPTO DE ADMINISTRACION DE SUELDOS</t>
  </si>
  <si>
    <t>BETANCOURT SANCHEZ ELIAS JAEL</t>
  </si>
  <si>
    <t>VAZQUEZ LEON EMMA ABIGAIL</t>
  </si>
  <si>
    <t>SALAS BAUTISTA ALEJANDRA GUADALUPE</t>
  </si>
  <si>
    <t>DEPARTAMENTO</t>
  </si>
  <si>
    <t>PRESTADOR</t>
  </si>
  <si>
    <r>
      <t>ANALISIS PARA LA SUFICIENCIA PRESUPUESTAL "44106 COMPENSACION PARA SERVICIOS DE CARÁCTER SOCIAL</t>
    </r>
    <r>
      <rPr>
        <sz val="11"/>
        <rFont val="Calibri"/>
        <family val="2"/>
      </rPr>
      <t>"</t>
    </r>
    <r>
      <rPr>
        <b/>
        <sz val="11"/>
        <rFont val="Calibri"/>
        <family val="2"/>
      </rPr>
      <t xml:space="preserve"> DE 2019</t>
    </r>
  </si>
  <si>
    <t>CENTRO DE INVESTIGACION Y DE ESTUDIOS AVANZADOS DEL INSTITUTO POLITECNICO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</si>
</sst>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0"/>
      <name val="Arial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44" fontId="4" fillId="0" borderId="4" xfId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6" xfId="0" applyFont="1" applyBorder="1"/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4" fontId="6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6" xfId="0" applyFont="1" applyFill="1" applyBorder="1"/>
    <xf numFmtId="4" fontId="7" fillId="0" borderId="7" xfId="0" applyNumberFormat="1" applyFont="1" applyFill="1" applyBorder="1"/>
    <xf numFmtId="4" fontId="1" fillId="0" borderId="8" xfId="0" applyNumberFormat="1" applyFont="1" applyFill="1" applyBorder="1" applyAlignment="1">
      <alignment horizontal="right"/>
    </xf>
    <xf numFmtId="14" fontId="1" fillId="0" borderId="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7" fillId="0" borderId="18" xfId="0" applyNumberFormat="1" applyFont="1" applyFill="1" applyBorder="1"/>
    <xf numFmtId="4" fontId="1" fillId="0" borderId="19" xfId="0" applyNumberFormat="1" applyFont="1" applyFill="1" applyBorder="1" applyAlignment="1">
      <alignment horizontal="right"/>
    </xf>
    <xf numFmtId="14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4" fontId="7" fillId="0" borderId="11" xfId="0" applyNumberFormat="1" applyFont="1" applyFill="1" applyBorder="1"/>
    <xf numFmtId="4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1547319</xdr:colOff>
      <xdr:row>0</xdr:row>
      <xdr:rowOff>39414</xdr:rowOff>
    </xdr:from>
    <xdr:ext cx="609600" cy="65150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269" y="39414"/>
          <a:ext cx="609600" cy="6515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zoomScale="145" zoomScaleNormal="145" workbookViewId="0">
      <selection activeCell="C35" sqref="C35:H35"/>
    </sheetView>
  </sheetViews>
  <sheetFormatPr baseColWidth="10" defaultRowHeight="15" x14ac:dyDescent="0.25"/>
  <cols>
    <col min="1" max="1" width="39.5703125" style="1" bestFit="1" customWidth="1"/>
    <col min="2" max="2" width="53" style="1" bestFit="1" customWidth="1"/>
    <col min="3" max="3" width="10.28515625" style="1" customWidth="1"/>
    <col min="4" max="5" width="9.5703125" style="1" customWidth="1"/>
    <col min="6" max="7" width="10.140625" style="1" customWidth="1"/>
    <col min="8" max="8" width="9.5703125" style="1" customWidth="1"/>
    <col min="9" max="9" width="18.5703125" style="1" customWidth="1"/>
    <col min="10" max="12" width="11.42578125" style="1"/>
    <col min="13" max="13" width="12" style="1" bestFit="1" customWidth="1"/>
    <col min="14" max="25" width="11.5703125" style="1" bestFit="1" customWidth="1"/>
    <col min="26" max="26" width="15.42578125" style="1" bestFit="1" customWidth="1"/>
    <col min="27" max="16384" width="11.42578125" style="1"/>
  </cols>
  <sheetData>
    <row r="1" spans="1:9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9" ht="18.75" x14ac:dyDescent="0.3">
      <c r="A2" s="48" t="s">
        <v>58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7" t="s">
        <v>57</v>
      </c>
      <c r="B3" s="47"/>
      <c r="C3" s="47"/>
      <c r="D3" s="47"/>
      <c r="E3" s="47"/>
      <c r="F3" s="47"/>
      <c r="G3" s="47"/>
      <c r="H3" s="47"/>
      <c r="I3" s="47"/>
    </row>
    <row r="4" spans="1:9" ht="15.75" thickBot="1" x14ac:dyDescent="0.3"/>
    <row r="5" spans="1:9" ht="31.5" thickTop="1" thickBot="1" x14ac:dyDescent="0.3">
      <c r="A5" s="46" t="s">
        <v>56</v>
      </c>
      <c r="B5" s="45" t="s">
        <v>55</v>
      </c>
      <c r="C5" s="44" t="s">
        <v>13</v>
      </c>
      <c r="D5" s="44" t="s">
        <v>12</v>
      </c>
      <c r="E5" s="44" t="s">
        <v>11</v>
      </c>
      <c r="F5" s="44" t="s">
        <v>10</v>
      </c>
      <c r="G5" s="44" t="s">
        <v>9</v>
      </c>
      <c r="H5" s="44" t="s">
        <v>8</v>
      </c>
      <c r="I5" s="43" t="s">
        <v>1</v>
      </c>
    </row>
    <row r="6" spans="1:9" ht="19.5" thickTop="1" x14ac:dyDescent="0.3">
      <c r="A6" s="42" t="s">
        <v>54</v>
      </c>
      <c r="B6" s="41" t="s">
        <v>51</v>
      </c>
      <c r="C6" s="40">
        <v>1800</v>
      </c>
      <c r="D6" s="40">
        <v>1860</v>
      </c>
      <c r="E6" s="40"/>
      <c r="F6" s="40"/>
      <c r="G6" s="40"/>
      <c r="H6" s="40"/>
      <c r="I6" s="39">
        <f>SUM(C6:H6)</f>
        <v>3660</v>
      </c>
    </row>
    <row r="7" spans="1:9" ht="18.75" x14ac:dyDescent="0.3">
      <c r="A7" s="37" t="s">
        <v>53</v>
      </c>
      <c r="B7" s="38" t="s">
        <v>51</v>
      </c>
      <c r="C7" s="35">
        <f>60*15</f>
        <v>900</v>
      </c>
      <c r="D7" s="35">
        <v>1800</v>
      </c>
      <c r="E7" s="35">
        <v>1800</v>
      </c>
      <c r="F7" s="35">
        <v>1800</v>
      </c>
      <c r="G7" s="35">
        <v>1800</v>
      </c>
      <c r="H7" s="35">
        <v>1800</v>
      </c>
      <c r="I7" s="34">
        <f>SUM(C7:H7)</f>
        <v>9900</v>
      </c>
    </row>
    <row r="8" spans="1:9" ht="18.75" x14ac:dyDescent="0.3">
      <c r="A8" s="37" t="s">
        <v>52</v>
      </c>
      <c r="B8" s="38" t="s">
        <v>51</v>
      </c>
      <c r="C8" s="35"/>
      <c r="D8" s="35"/>
      <c r="E8" s="35"/>
      <c r="F8" s="35"/>
      <c r="G8" s="35">
        <f>60*15</f>
        <v>900</v>
      </c>
      <c r="H8" s="35">
        <v>1800</v>
      </c>
      <c r="I8" s="34">
        <f>SUM(C8:H8)</f>
        <v>2700</v>
      </c>
    </row>
    <row r="9" spans="1:9" ht="18.75" x14ac:dyDescent="0.3">
      <c r="A9" s="37" t="s">
        <v>50</v>
      </c>
      <c r="B9" s="38" t="s">
        <v>47</v>
      </c>
      <c r="C9" s="35">
        <v>1800</v>
      </c>
      <c r="D9" s="35">
        <v>1800</v>
      </c>
      <c r="E9" s="35">
        <f>60*33</f>
        <v>1980</v>
      </c>
      <c r="F9" s="35"/>
      <c r="G9" s="35"/>
      <c r="H9" s="35"/>
      <c r="I9" s="34">
        <f>SUM(C9:H9)</f>
        <v>5580</v>
      </c>
    </row>
    <row r="10" spans="1:9" ht="18.75" x14ac:dyDescent="0.3">
      <c r="A10" s="37" t="s">
        <v>49</v>
      </c>
      <c r="B10" s="38" t="s">
        <v>47</v>
      </c>
      <c r="C10" s="35">
        <f>60*10</f>
        <v>600</v>
      </c>
      <c r="D10" s="35">
        <v>1800</v>
      </c>
      <c r="E10" s="35">
        <v>1800</v>
      </c>
      <c r="F10" s="35">
        <v>1800</v>
      </c>
      <c r="G10" s="35">
        <v>1800</v>
      </c>
      <c r="H10" s="35">
        <v>1800</v>
      </c>
      <c r="I10" s="34">
        <f>SUM(C10:H10)</f>
        <v>9600</v>
      </c>
    </row>
    <row r="11" spans="1:9" ht="18.75" x14ac:dyDescent="0.3">
      <c r="A11" s="37" t="s">
        <v>48</v>
      </c>
      <c r="B11" s="38" t="s">
        <v>47</v>
      </c>
      <c r="C11" s="35">
        <f>60*10</f>
        <v>600</v>
      </c>
      <c r="D11" s="35">
        <v>1800</v>
      </c>
      <c r="E11" s="35">
        <v>1800</v>
      </c>
      <c r="F11" s="35">
        <v>1800</v>
      </c>
      <c r="G11" s="35">
        <v>1800</v>
      </c>
      <c r="H11" s="35">
        <v>1800</v>
      </c>
      <c r="I11" s="34">
        <f>SUM(C11:H11)</f>
        <v>9600</v>
      </c>
    </row>
    <row r="12" spans="1:9" ht="18.75" x14ac:dyDescent="0.3">
      <c r="A12" s="37" t="s">
        <v>46</v>
      </c>
      <c r="B12" s="36" t="s">
        <v>44</v>
      </c>
      <c r="C12" s="35"/>
      <c r="D12" s="35"/>
      <c r="E12" s="35"/>
      <c r="F12" s="35">
        <v>1800</v>
      </c>
      <c r="G12" s="35">
        <v>1800</v>
      </c>
      <c r="H12" s="35">
        <v>1800</v>
      </c>
      <c r="I12" s="34">
        <f>SUM(C12:H12)</f>
        <v>5400</v>
      </c>
    </row>
    <row r="13" spans="1:9" ht="18.75" x14ac:dyDescent="0.3">
      <c r="A13" s="37" t="s">
        <v>45</v>
      </c>
      <c r="B13" s="36" t="s">
        <v>44</v>
      </c>
      <c r="C13" s="35"/>
      <c r="D13" s="35"/>
      <c r="E13" s="35"/>
      <c r="F13" s="35"/>
      <c r="G13" s="35">
        <f>60*15</f>
        <v>900</v>
      </c>
      <c r="H13" s="35">
        <v>1800</v>
      </c>
      <c r="I13" s="34">
        <f>SUM(C13:H13)</f>
        <v>2700</v>
      </c>
    </row>
    <row r="14" spans="1:9" ht="18.75" x14ac:dyDescent="0.3">
      <c r="A14" s="37" t="s">
        <v>43</v>
      </c>
      <c r="B14" s="38" t="s">
        <v>37</v>
      </c>
      <c r="C14" s="35">
        <v>1800</v>
      </c>
      <c r="D14" s="35">
        <v>1800</v>
      </c>
      <c r="E14" s="35">
        <v>1800</v>
      </c>
      <c r="F14" s="35">
        <f>60*32</f>
        <v>1920</v>
      </c>
      <c r="G14" s="35"/>
      <c r="H14" s="35"/>
      <c r="I14" s="34">
        <f>SUM(C14:H14)</f>
        <v>7320</v>
      </c>
    </row>
    <row r="15" spans="1:9" ht="18.75" x14ac:dyDescent="0.3">
      <c r="A15" s="37" t="s">
        <v>42</v>
      </c>
      <c r="B15" s="38" t="s">
        <v>37</v>
      </c>
      <c r="C15" s="35">
        <v>1800</v>
      </c>
      <c r="D15" s="35">
        <v>1800</v>
      </c>
      <c r="E15" s="35">
        <v>300</v>
      </c>
      <c r="F15" s="35"/>
      <c r="G15" s="35"/>
      <c r="H15" s="35"/>
      <c r="I15" s="34">
        <f>SUM(C15:H15)</f>
        <v>3900</v>
      </c>
    </row>
    <row r="16" spans="1:9" ht="18.75" x14ac:dyDescent="0.3">
      <c r="A16" s="37" t="s">
        <v>41</v>
      </c>
      <c r="B16" s="38" t="s">
        <v>37</v>
      </c>
      <c r="C16" s="35">
        <v>1800</v>
      </c>
      <c r="D16" s="35">
        <v>1800</v>
      </c>
      <c r="E16" s="35">
        <v>1800</v>
      </c>
      <c r="F16" s="35">
        <v>1800</v>
      </c>
      <c r="G16" s="35">
        <v>1800</v>
      </c>
      <c r="H16" s="35">
        <v>180</v>
      </c>
      <c r="I16" s="34">
        <f>SUM(C16:H16)</f>
        <v>9180</v>
      </c>
    </row>
    <row r="17" spans="1:9" ht="18.75" x14ac:dyDescent="0.3">
      <c r="A17" s="37" t="s">
        <v>40</v>
      </c>
      <c r="B17" s="38" t="s">
        <v>37</v>
      </c>
      <c r="C17" s="35">
        <f>9*60</f>
        <v>540</v>
      </c>
      <c r="D17" s="35">
        <v>1800</v>
      </c>
      <c r="E17" s="35">
        <v>1800</v>
      </c>
      <c r="F17" s="35">
        <v>1800</v>
      </c>
      <c r="G17" s="35">
        <v>1800</v>
      </c>
      <c r="H17" s="35">
        <v>1800</v>
      </c>
      <c r="I17" s="34">
        <f>SUM(C17:H17)</f>
        <v>9540</v>
      </c>
    </row>
    <row r="18" spans="1:9" ht="18.75" x14ac:dyDescent="0.3">
      <c r="A18" s="37" t="s">
        <v>39</v>
      </c>
      <c r="B18" s="38" t="s">
        <v>37</v>
      </c>
      <c r="C18" s="35"/>
      <c r="D18" s="35"/>
      <c r="E18" s="35">
        <v>1800</v>
      </c>
      <c r="F18" s="35">
        <v>1800</v>
      </c>
      <c r="G18" s="35">
        <v>1800</v>
      </c>
      <c r="H18" s="35">
        <v>1800</v>
      </c>
      <c r="I18" s="34">
        <f>SUM(C18:H18)</f>
        <v>7200</v>
      </c>
    </row>
    <row r="19" spans="1:9" ht="18.75" x14ac:dyDescent="0.3">
      <c r="A19" s="37" t="s">
        <v>38</v>
      </c>
      <c r="B19" s="38" t="s">
        <v>37</v>
      </c>
      <c r="C19" s="35"/>
      <c r="D19" s="35"/>
      <c r="E19" s="35"/>
      <c r="F19" s="35">
        <v>1800</v>
      </c>
      <c r="G19" s="35"/>
      <c r="H19" s="35"/>
      <c r="I19" s="34">
        <f>SUM(C19:H19)</f>
        <v>1800</v>
      </c>
    </row>
    <row r="20" spans="1:9" ht="18.75" x14ac:dyDescent="0.3">
      <c r="A20" s="37" t="s">
        <v>36</v>
      </c>
      <c r="B20" s="36" t="s">
        <v>34</v>
      </c>
      <c r="C20" s="35"/>
      <c r="D20" s="35">
        <v>1800</v>
      </c>
      <c r="E20" s="35">
        <v>1800</v>
      </c>
      <c r="F20" s="35">
        <v>1800</v>
      </c>
      <c r="G20" s="35">
        <v>1800</v>
      </c>
      <c r="H20" s="35">
        <v>1800</v>
      </c>
      <c r="I20" s="34">
        <f>SUM(C20:H20)</f>
        <v>9000</v>
      </c>
    </row>
    <row r="21" spans="1:9" ht="18.75" x14ac:dyDescent="0.3">
      <c r="A21" s="37" t="s">
        <v>35</v>
      </c>
      <c r="B21" s="36" t="s">
        <v>34</v>
      </c>
      <c r="C21" s="35"/>
      <c r="D21" s="35"/>
      <c r="E21" s="35">
        <v>1800</v>
      </c>
      <c r="F21" s="35">
        <v>1800</v>
      </c>
      <c r="G21" s="35">
        <v>1800</v>
      </c>
      <c r="H21" s="35">
        <v>1800</v>
      </c>
      <c r="I21" s="34">
        <f>SUM(C21:H21)</f>
        <v>7200</v>
      </c>
    </row>
    <row r="22" spans="1:9" ht="18.75" x14ac:dyDescent="0.3">
      <c r="A22" s="37" t="s">
        <v>33</v>
      </c>
      <c r="B22" s="36" t="s">
        <v>32</v>
      </c>
      <c r="C22" s="35"/>
      <c r="D22" s="35"/>
      <c r="E22" s="35">
        <f>60*27</f>
        <v>1620</v>
      </c>
      <c r="F22" s="35" t="s">
        <v>31</v>
      </c>
      <c r="G22" s="35"/>
      <c r="H22" s="35"/>
      <c r="I22" s="34">
        <f>SUM(C22:H22)</f>
        <v>1620</v>
      </c>
    </row>
    <row r="23" spans="1:9" ht="18.75" x14ac:dyDescent="0.3">
      <c r="A23" s="37" t="s">
        <v>30</v>
      </c>
      <c r="B23" s="36" t="s">
        <v>29</v>
      </c>
      <c r="C23" s="35"/>
      <c r="D23" s="35"/>
      <c r="E23" s="35">
        <f>26*60</f>
        <v>1560</v>
      </c>
      <c r="F23" s="35">
        <v>1800</v>
      </c>
      <c r="G23" s="35">
        <v>1800</v>
      </c>
      <c r="H23" s="35">
        <v>1800</v>
      </c>
      <c r="I23" s="34">
        <f>SUM(C23:H23)</f>
        <v>6960</v>
      </c>
    </row>
    <row r="24" spans="1:9" ht="18.75" x14ac:dyDescent="0.3">
      <c r="A24" s="37" t="s">
        <v>28</v>
      </c>
      <c r="B24" s="36" t="s">
        <v>24</v>
      </c>
      <c r="C24" s="35">
        <v>420</v>
      </c>
      <c r="D24" s="35"/>
      <c r="E24" s="35"/>
      <c r="F24" s="35"/>
      <c r="G24" s="35"/>
      <c r="H24" s="35"/>
      <c r="I24" s="34">
        <f>SUM(C24:H24)</f>
        <v>420</v>
      </c>
    </row>
    <row r="25" spans="1:9" ht="18.75" x14ac:dyDescent="0.3">
      <c r="A25" s="37" t="s">
        <v>27</v>
      </c>
      <c r="B25" s="36" t="s">
        <v>24</v>
      </c>
      <c r="C25" s="35">
        <f>60*15</f>
        <v>900</v>
      </c>
      <c r="D25" s="35">
        <v>1800</v>
      </c>
      <c r="E25" s="35">
        <v>1800</v>
      </c>
      <c r="F25" s="35">
        <v>1800</v>
      </c>
      <c r="G25" s="35">
        <v>1800</v>
      </c>
      <c r="H25" s="35">
        <v>1800</v>
      </c>
      <c r="I25" s="34">
        <f>SUM(C25:H25)</f>
        <v>9900</v>
      </c>
    </row>
    <row r="26" spans="1:9" ht="18.75" x14ac:dyDescent="0.3">
      <c r="A26" s="37" t="s">
        <v>26</v>
      </c>
      <c r="B26" s="36" t="s">
        <v>24</v>
      </c>
      <c r="C26" s="35"/>
      <c r="D26" s="35">
        <f>11*60</f>
        <v>660</v>
      </c>
      <c r="E26" s="35">
        <v>1800</v>
      </c>
      <c r="F26" s="35">
        <v>1800</v>
      </c>
      <c r="G26" s="35">
        <v>1800</v>
      </c>
      <c r="H26" s="35">
        <v>1800</v>
      </c>
      <c r="I26" s="34">
        <f>SUM(C26:H26)</f>
        <v>7860</v>
      </c>
    </row>
    <row r="27" spans="1:9" ht="18.75" x14ac:dyDescent="0.3">
      <c r="A27" s="37" t="s">
        <v>25</v>
      </c>
      <c r="B27" s="36" t="s">
        <v>24</v>
      </c>
      <c r="C27" s="35"/>
      <c r="D27" s="35">
        <v>1800</v>
      </c>
      <c r="E27" s="35">
        <v>1800</v>
      </c>
      <c r="F27" s="35">
        <v>1800</v>
      </c>
      <c r="G27" s="35">
        <v>1800</v>
      </c>
      <c r="H27" s="35">
        <v>1800</v>
      </c>
      <c r="I27" s="34">
        <f>SUM(C27:H27)</f>
        <v>9000</v>
      </c>
    </row>
    <row r="28" spans="1:9" ht="18.75" x14ac:dyDescent="0.3">
      <c r="A28" s="37" t="s">
        <v>23</v>
      </c>
      <c r="B28" s="36" t="s">
        <v>20</v>
      </c>
      <c r="C28" s="35">
        <v>1800</v>
      </c>
      <c r="D28" s="35">
        <v>1800</v>
      </c>
      <c r="E28" s="35">
        <f>60*32</f>
        <v>1920</v>
      </c>
      <c r="F28" s="35"/>
      <c r="G28" s="35"/>
      <c r="H28" s="35"/>
      <c r="I28" s="34">
        <f>SUM(C28:H28)</f>
        <v>5520</v>
      </c>
    </row>
    <row r="29" spans="1:9" ht="18.75" x14ac:dyDescent="0.3">
      <c r="A29" s="37" t="s">
        <v>22</v>
      </c>
      <c r="B29" s="36" t="s">
        <v>20</v>
      </c>
      <c r="C29" s="35">
        <v>1800</v>
      </c>
      <c r="D29" s="35">
        <v>1800</v>
      </c>
      <c r="E29" s="35">
        <f>60*32</f>
        <v>1920</v>
      </c>
      <c r="F29" s="35"/>
      <c r="G29" s="35"/>
      <c r="H29" s="35"/>
      <c r="I29" s="34">
        <f>SUM(C29:H29)</f>
        <v>5520</v>
      </c>
    </row>
    <row r="30" spans="1:9" ht="18.75" x14ac:dyDescent="0.3">
      <c r="A30" s="37" t="s">
        <v>21</v>
      </c>
      <c r="B30" s="36" t="s">
        <v>20</v>
      </c>
      <c r="C30" s="35"/>
      <c r="D30" s="35"/>
      <c r="E30" s="35">
        <f>12*60</f>
        <v>720</v>
      </c>
      <c r="F30" s="35">
        <v>1800</v>
      </c>
      <c r="G30" s="35">
        <v>1800</v>
      </c>
      <c r="H30" s="35">
        <v>1800</v>
      </c>
      <c r="I30" s="34">
        <f>SUM(C30:H30)</f>
        <v>6120</v>
      </c>
    </row>
    <row r="31" spans="1:9" ht="18.75" x14ac:dyDescent="0.3">
      <c r="A31" s="37" t="s">
        <v>19</v>
      </c>
      <c r="B31" s="36" t="s">
        <v>16</v>
      </c>
      <c r="C31" s="35">
        <v>1800</v>
      </c>
      <c r="D31" s="35">
        <v>960</v>
      </c>
      <c r="E31" s="35"/>
      <c r="F31" s="35"/>
      <c r="G31" s="35"/>
      <c r="H31" s="35"/>
      <c r="I31" s="34">
        <f>SUM(C31:H31)</f>
        <v>2760</v>
      </c>
    </row>
    <row r="32" spans="1:9" ht="18.75" x14ac:dyDescent="0.3">
      <c r="A32" s="37" t="s">
        <v>18</v>
      </c>
      <c r="B32" s="36" t="s">
        <v>16</v>
      </c>
      <c r="C32" s="35">
        <v>1800</v>
      </c>
      <c r="D32" s="35">
        <v>960</v>
      </c>
      <c r="E32" s="35"/>
      <c r="F32" s="35"/>
      <c r="G32" s="35"/>
      <c r="H32" s="35"/>
      <c r="I32" s="34">
        <f>SUM(C32:H32)</f>
        <v>2760</v>
      </c>
    </row>
    <row r="33" spans="1:26" ht="18.75" x14ac:dyDescent="0.3">
      <c r="A33" s="37" t="s">
        <v>17</v>
      </c>
      <c r="B33" s="36" t="s">
        <v>16</v>
      </c>
      <c r="C33" s="35"/>
      <c r="D33" s="35"/>
      <c r="E33" s="35">
        <f>63*60</f>
        <v>3780</v>
      </c>
      <c r="F33" s="35">
        <v>1800</v>
      </c>
      <c r="G33" s="35">
        <v>1800</v>
      </c>
      <c r="H33" s="35">
        <v>1800</v>
      </c>
      <c r="I33" s="34">
        <f>SUM(C33:H33)</f>
        <v>9180</v>
      </c>
    </row>
    <row r="34" spans="1:26" ht="19.5" thickBot="1" x14ac:dyDescent="0.35">
      <c r="A34" s="33" t="s">
        <v>15</v>
      </c>
      <c r="B34" s="32" t="s">
        <v>14</v>
      </c>
      <c r="C34" s="31">
        <v>1800</v>
      </c>
      <c r="D34" s="31">
        <v>1800</v>
      </c>
      <c r="E34" s="31">
        <v>1800</v>
      </c>
      <c r="F34" s="31">
        <f>60*32</f>
        <v>1920</v>
      </c>
      <c r="G34" s="31"/>
      <c r="H34" s="31"/>
      <c r="I34" s="30">
        <f>SUM(C34:H34)</f>
        <v>7320</v>
      </c>
    </row>
    <row r="35" spans="1:26" ht="20.25" thickTop="1" thickBot="1" x14ac:dyDescent="0.35">
      <c r="A35" s="29"/>
      <c r="B35" s="28"/>
      <c r="C35" s="27">
        <f>SUM(C6:C34)</f>
        <v>21960</v>
      </c>
      <c r="D35" s="27">
        <f>SUM(D6:D34)</f>
        <v>29640</v>
      </c>
      <c r="E35" s="27">
        <f>SUM(E6:E34)</f>
        <v>37200</v>
      </c>
      <c r="F35" s="27">
        <f>SUM(F6:F34)</f>
        <v>32640</v>
      </c>
      <c r="G35" s="27">
        <f>SUM(G6:G34)</f>
        <v>28800</v>
      </c>
      <c r="H35" s="27">
        <f>SUM(H6:H34)</f>
        <v>28980</v>
      </c>
      <c r="I35" s="26">
        <f>SUM(I6:I34)</f>
        <v>179220</v>
      </c>
    </row>
    <row r="36" spans="1:26" ht="4.5" customHeight="1" thickTop="1" thickBot="1" x14ac:dyDescent="0.3">
      <c r="A36" s="25"/>
      <c r="B36" s="24"/>
      <c r="C36" s="24"/>
      <c r="D36" s="24"/>
      <c r="E36" s="24"/>
      <c r="F36" s="24"/>
      <c r="G36" s="24"/>
      <c r="H36" s="24"/>
      <c r="I36" s="23"/>
    </row>
    <row r="37" spans="1:26" ht="15.75" thickTop="1" x14ac:dyDescent="0.25">
      <c r="A37" s="21"/>
    </row>
    <row r="38" spans="1:26" x14ac:dyDescent="0.25">
      <c r="A38" s="21"/>
      <c r="I38" s="22"/>
    </row>
    <row r="39" spans="1:26" x14ac:dyDescent="0.25">
      <c r="A39" s="21"/>
    </row>
    <row r="40" spans="1:26" x14ac:dyDescent="0.25">
      <c r="A40" s="21"/>
    </row>
    <row r="41" spans="1:26" x14ac:dyDescent="0.25">
      <c r="A41" s="21"/>
    </row>
    <row r="42" spans="1:26" x14ac:dyDescent="0.25">
      <c r="A42" s="21"/>
    </row>
    <row r="43" spans="1:26" x14ac:dyDescent="0.25">
      <c r="A43" s="21"/>
    </row>
    <row r="44" spans="1:26" ht="15.75" thickBot="1" x14ac:dyDescent="0.3">
      <c r="A44" s="21"/>
    </row>
    <row r="45" spans="1:26" ht="30.75" thickTop="1" x14ac:dyDescent="0.25">
      <c r="A45" s="21"/>
      <c r="N45" s="20" t="s">
        <v>13</v>
      </c>
      <c r="O45" s="19" t="s">
        <v>12</v>
      </c>
      <c r="P45" s="18" t="s">
        <v>11</v>
      </c>
      <c r="Q45" s="17" t="s">
        <v>10</v>
      </c>
      <c r="R45" s="17" t="s">
        <v>9</v>
      </c>
      <c r="S45" s="17" t="s">
        <v>8</v>
      </c>
      <c r="T45" s="17" t="s">
        <v>7</v>
      </c>
      <c r="U45" s="17" t="s">
        <v>6</v>
      </c>
      <c r="V45" s="17" t="s">
        <v>5</v>
      </c>
      <c r="W45" s="17" t="s">
        <v>4</v>
      </c>
      <c r="X45" s="17" t="s">
        <v>3</v>
      </c>
      <c r="Y45" s="17" t="s">
        <v>2</v>
      </c>
      <c r="Z45" s="16" t="s">
        <v>1</v>
      </c>
    </row>
    <row r="46" spans="1:26" ht="16.5" thickBot="1" x14ac:dyDescent="0.3">
      <c r="A46" s="2"/>
      <c r="N46" s="15">
        <f>C35</f>
        <v>21960</v>
      </c>
      <c r="O46" s="14">
        <f>D35</f>
        <v>29640</v>
      </c>
      <c r="P46" s="14">
        <f>E35</f>
        <v>37200</v>
      </c>
      <c r="Q46" s="14">
        <f>F35</f>
        <v>32640</v>
      </c>
      <c r="R46" s="13">
        <f>G35</f>
        <v>28800</v>
      </c>
      <c r="S46" s="13">
        <f>H35</f>
        <v>28980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2" t="e">
        <f>SUM(N46:Y46)</f>
        <v>#REF!</v>
      </c>
    </row>
    <row r="47" spans="1:26" ht="17.25" thickTop="1" thickBot="1" x14ac:dyDescent="0.3">
      <c r="A47" s="2"/>
      <c r="N47" s="11"/>
      <c r="O47" s="10"/>
      <c r="P47" s="10"/>
      <c r="Q47" s="10"/>
      <c r="R47" s="10"/>
      <c r="S47" s="10"/>
      <c r="T47" s="9"/>
      <c r="U47" s="9"/>
      <c r="V47" s="9"/>
      <c r="W47" s="9"/>
      <c r="X47" s="8" t="s">
        <v>0</v>
      </c>
      <c r="Y47" s="8"/>
      <c r="Z47" s="7" t="e">
        <f>Z46</f>
        <v>#REF!</v>
      </c>
    </row>
    <row r="48" spans="1:26" ht="3.75" customHeight="1" thickTop="1" thickBot="1" x14ac:dyDescent="0.3">
      <c r="A48" s="2"/>
      <c r="N48" s="6"/>
      <c r="O48" s="4"/>
      <c r="P48" s="4"/>
      <c r="Q48" s="4"/>
      <c r="R48" s="4"/>
      <c r="S48" s="4"/>
      <c r="T48" s="5"/>
      <c r="U48" s="5"/>
      <c r="V48" s="4"/>
      <c r="W48" s="5"/>
      <c r="X48" s="4"/>
      <c r="Y48" s="4"/>
      <c r="Z48" s="3"/>
    </row>
    <row r="49" spans="1:1" ht="15.75" thickTop="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</sheetData>
  <mergeCells count="4">
    <mergeCell ref="A2:I2"/>
    <mergeCell ref="A3:I3"/>
    <mergeCell ref="X47:Y47"/>
    <mergeCell ref="A1:I1"/>
  </mergeCells>
  <printOptions horizontalCentered="1" verticalCentered="1"/>
  <pageMargins left="0.3" right="0.33" top="0.28999999999999998" bottom="0.31" header="0.31496062992125984" footer="0.31496062992125984"/>
  <pageSetup paperSize="5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Morales Escalona</dc:creator>
  <cp:lastModifiedBy>Eduardo Morales Escalona</cp:lastModifiedBy>
  <dcterms:created xsi:type="dcterms:W3CDTF">2019-11-14T22:42:47Z</dcterms:created>
  <dcterms:modified xsi:type="dcterms:W3CDTF">2019-11-14T22:44:13Z</dcterms:modified>
</cp:coreProperties>
</file>